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360" yWindow="330" windowWidth="20730" windowHeight="9690"/>
  </bookViews>
  <sheets>
    <sheet name="Cálculo dos Limite das Despesas" sheetId="1" r:id="rId1"/>
  </sheets>
  <calcPr calcId="124519"/>
</workbook>
</file>

<file path=xl/calcChain.xml><?xml version="1.0" encoding="utf-8"?>
<calcChain xmlns="http://schemas.openxmlformats.org/spreadsheetml/2006/main">
  <c r="P23" i="1"/>
  <c r="T32"/>
  <c r="T33" s="1"/>
  <c r="G31" s="1"/>
  <c r="T31"/>
  <c r="P21"/>
  <c r="P22" s="1"/>
  <c r="P16"/>
  <c r="P9"/>
  <c r="P14"/>
  <c r="P7"/>
  <c r="P8" s="1"/>
  <c r="T16"/>
  <c r="T15"/>
  <c r="P24" l="1"/>
  <c r="Q24" s="1"/>
  <c r="G47" s="1"/>
  <c r="Q23"/>
  <c r="G45"/>
  <c r="G46"/>
  <c r="T34"/>
  <c r="G30" s="1"/>
  <c r="P10"/>
  <c r="T17"/>
  <c r="P15"/>
  <c r="G37"/>
  <c r="G41" l="1"/>
  <c r="P17"/>
  <c r="Q17" s="1"/>
  <c r="G43" s="1"/>
  <c r="Q9"/>
  <c r="Q10" s="1"/>
  <c r="G39" s="1"/>
  <c r="T18"/>
  <c r="U19" s="1"/>
  <c r="U20" s="1"/>
  <c r="G35" s="1"/>
  <c r="Q16"/>
  <c r="G38"/>
  <c r="G33" l="1"/>
  <c r="G42"/>
  <c r="G34" l="1"/>
</calcChain>
</file>

<file path=xl/sharedStrings.xml><?xml version="1.0" encoding="utf-8"?>
<sst xmlns="http://schemas.openxmlformats.org/spreadsheetml/2006/main" count="64" uniqueCount="51">
  <si>
    <t>DESPESAS COM PESSOAL DO PODER LEGISLATIVO</t>
  </si>
  <si>
    <t>LIMITE GASTO TOTAL</t>
  </si>
  <si>
    <t>COMPONENTE</t>
  </si>
  <si>
    <t>VALOR (R$)</t>
  </si>
  <si>
    <t>%</t>
  </si>
  <si>
    <t>QUANTIDADE HABITANTES</t>
  </si>
  <si>
    <t>Inserir Informações:</t>
  </si>
  <si>
    <t>Total da Receita Corrente Líquida do Município</t>
  </si>
  <si>
    <t>De</t>
  </si>
  <si>
    <t>Até</t>
  </si>
  <si>
    <t>Limite de 6% da Receita Corrente Líquida</t>
  </si>
  <si>
    <t>Despesas com Pessoal do Poder Legislativo Municipal</t>
  </si>
  <si>
    <t>Subisídio Deputado Estadual:</t>
  </si>
  <si>
    <t>Valor Abaixo/Acima do limite (6%)</t>
  </si>
  <si>
    <t>População:</t>
  </si>
  <si>
    <t>Limite de Gasto Total (Art. 29-A, CF):</t>
  </si>
  <si>
    <t>LIMITE DE GASTO COM PESSOAL (LRF)</t>
  </si>
  <si>
    <t>Receita Tributária e de Transferências(exercício anterior):</t>
  </si>
  <si>
    <t>Receita Transferida no Exercício para Câmara Municipal (Duodécimo)</t>
  </si>
  <si>
    <t>Valor abaixo/acima do limite (6%):</t>
  </si>
  <si>
    <t>Valor limite para cumprimento do § 1 do art. 29-A (70%)</t>
  </si>
  <si>
    <t>Receita</t>
  </si>
  <si>
    <t>Despesas Legislativo incluindo subsídio vereador:</t>
  </si>
  <si>
    <t>Total das Despesas com Pessoal da Câmara Municipal</t>
  </si>
  <si>
    <t>habitantes</t>
  </si>
  <si>
    <t>Valor abaixo/acima do limite (70%)</t>
  </si>
  <si>
    <t>Percentual (%)</t>
  </si>
  <si>
    <t>Despesas com inativos (Legislativo):</t>
  </si>
  <si>
    <t>Valor abaixo/acima do limite (70%):</t>
  </si>
  <si>
    <t>Limite</t>
  </si>
  <si>
    <t>DESPESAS COM A REMUNERAÇÃO DE VEREADORES</t>
  </si>
  <si>
    <t>LIMITE SUBSÍDO VEREADOR</t>
  </si>
  <si>
    <t>Valor abaixo/acima do limite (5%):</t>
  </si>
  <si>
    <t>Receita Arrecada no Exercício do Município</t>
  </si>
  <si>
    <t>Valor limite para cumprimento do art. 29, VII (5%)</t>
  </si>
  <si>
    <t>Total das Despesas com Remuneração de Vereadores</t>
  </si>
  <si>
    <t>Receita Transferida para Câmara Municipal (Duodécimo)</t>
  </si>
  <si>
    <t>Valor abaixo/acima do limite (5%)</t>
  </si>
  <si>
    <t>Despesa com remuneração de Vereadores:</t>
  </si>
  <si>
    <t>Subsídio Dep.</t>
  </si>
  <si>
    <t>Limite Subisídio Vereador(Art.29, VI, CF):</t>
  </si>
  <si>
    <t>Limite de gasto com subsídio vereador(Art. 29, VII):</t>
  </si>
  <si>
    <t>Limite de Gasto com Pessoal (Art. 20, III, a, LRF):</t>
  </si>
  <si>
    <t>PODER LEGISLATIVO MUNICIPAL</t>
  </si>
  <si>
    <t>Valor abaixo/acima do limite:</t>
  </si>
  <si>
    <t>Percentual (%):</t>
  </si>
  <si>
    <t>Valor acima/abaixo limite</t>
  </si>
  <si>
    <t>% acima/abaixo</t>
  </si>
  <si>
    <t>Receita Corrente Líquida do Município:</t>
  </si>
  <si>
    <t>Limite de gasto com folha de pgto(Art. 29-A, §1º, CF):</t>
  </si>
  <si>
    <t>CÁLCULO DE LIMITE DE DESPESAS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</si>
</sst>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09">
    <xf numFmtId="0" fontId="0" fillId="0" borderId="0" xfId="0"/>
    <xf numFmtId="164" fontId="8" fillId="0" borderId="6" xfId="1" applyNumberFormat="1" applyFont="1" applyFill="1" applyBorder="1" applyAlignment="1" applyProtection="1">
      <alignment horizontal="center" vertical="top" wrapText="1"/>
    </xf>
    <xf numFmtId="10" fontId="1" fillId="0" borderId="6" xfId="3" applyNumberFormat="1" applyFont="1" applyBorder="1" applyAlignment="1" applyProtection="1">
      <alignment horizontal="right" vertical="center"/>
    </xf>
    <xf numFmtId="0" fontId="0" fillId="3" borderId="0" xfId="0" applyFill="1" applyBorder="1" applyProtection="1"/>
    <xf numFmtId="0" fontId="0" fillId="3" borderId="0" xfId="0" applyFill="1" applyProtection="1"/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4" fillId="3" borderId="0" xfId="0" applyFont="1" applyFill="1" applyBorder="1" applyAlignment="1" applyProtection="1">
      <alignment horizontal="center" vertical="center"/>
    </xf>
    <xf numFmtId="0" fontId="5" fillId="5" borderId="6" xfId="3" applyFont="1" applyFill="1" applyBorder="1" applyAlignment="1" applyProtection="1">
      <alignment horizontal="center" vertical="center"/>
    </xf>
    <xf numFmtId="43" fontId="5" fillId="5" borderId="6" xfId="3" applyNumberFormat="1" applyFont="1" applyFill="1" applyBorder="1" applyAlignment="1" applyProtection="1">
      <alignment horizontal="center" vertical="center"/>
    </xf>
    <xf numFmtId="10" fontId="5" fillId="5" borderId="6" xfId="3" applyNumberFormat="1" applyFont="1" applyFill="1" applyBorder="1" applyAlignment="1" applyProtection="1">
      <alignment horizontal="center" vertical="center"/>
    </xf>
    <xf numFmtId="0" fontId="0" fillId="0" borderId="6" xfId="3" applyFont="1" applyBorder="1" applyAlignment="1" applyProtection="1">
      <alignment horizontal="left" vertical="center"/>
    </xf>
    <xf numFmtId="44" fontId="1" fillId="0" borderId="4" xfId="1" applyFont="1" applyBorder="1" applyProtection="1"/>
    <xf numFmtId="0" fontId="0" fillId="2" borderId="0" xfId="0" applyFill="1" applyBorder="1" applyProtection="1"/>
    <xf numFmtId="0" fontId="2" fillId="5" borderId="6" xfId="0" applyFont="1" applyFill="1" applyBorder="1" applyAlignment="1" applyProtection="1">
      <alignment horizontal="center"/>
    </xf>
    <xf numFmtId="0" fontId="1" fillId="0" borderId="6" xfId="3" applyFont="1" applyBorder="1" applyAlignment="1" applyProtection="1">
      <alignment horizontal="left" vertical="center"/>
    </xf>
    <xf numFmtId="44" fontId="1" fillId="0" borderId="6" xfId="1" applyFont="1" applyBorder="1" applyAlignment="1" applyProtection="1">
      <alignment horizontal="right" vertical="center"/>
    </xf>
    <xf numFmtId="164" fontId="1" fillId="0" borderId="6" xfId="1" applyNumberFormat="1" applyFont="1" applyBorder="1" applyAlignment="1" applyProtection="1">
      <alignment horizontal="center"/>
    </xf>
    <xf numFmtId="164" fontId="8" fillId="0" borderId="6" xfId="1" applyNumberFormat="1" applyFont="1" applyBorder="1" applyAlignment="1" applyProtection="1">
      <alignment horizontal="center" vertical="top" wrapText="1"/>
    </xf>
    <xf numFmtId="165" fontId="8" fillId="0" borderId="6" xfId="2" applyNumberFormat="1" applyFont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center"/>
    </xf>
    <xf numFmtId="44" fontId="2" fillId="2" borderId="0" xfId="1" applyFont="1" applyFill="1" applyBorder="1" applyProtection="1"/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2" fillId="2" borderId="0" xfId="0" applyFont="1" applyFill="1" applyBorder="1" applyProtection="1"/>
    <xf numFmtId="164" fontId="1" fillId="0" borderId="6" xfId="1" applyNumberFormat="1" applyFont="1" applyFill="1" applyBorder="1" applyAlignment="1" applyProtection="1">
      <alignment horizontal="center"/>
    </xf>
    <xf numFmtId="3" fontId="0" fillId="3" borderId="0" xfId="0" applyNumberFormat="1" applyFill="1" applyBorder="1" applyAlignment="1" applyProtection="1">
      <alignment horizontal="right" vertical="center"/>
    </xf>
    <xf numFmtId="44" fontId="2" fillId="2" borderId="0" xfId="1" applyFont="1" applyFill="1" applyBorder="1" applyAlignment="1" applyProtection="1">
      <alignment horizontal="right" vertical="center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44" fontId="0" fillId="3" borderId="0" xfId="1" applyFont="1" applyFill="1" applyBorder="1" applyAlignment="1" applyProtection="1">
      <alignment horizontal="right"/>
    </xf>
    <xf numFmtId="0" fontId="9" fillId="2" borderId="6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9" fontId="8" fillId="0" borderId="6" xfId="2" applyNumberFormat="1" applyFont="1" applyBorder="1" applyAlignment="1" applyProtection="1">
      <alignment horizontal="center" vertical="top" wrapText="1"/>
    </xf>
    <xf numFmtId="0" fontId="4" fillId="3" borderId="0" xfId="0" applyFont="1" applyFill="1" applyBorder="1" applyAlignment="1" applyProtection="1">
      <alignment vertical="center"/>
    </xf>
    <xf numFmtId="0" fontId="0" fillId="4" borderId="0" xfId="0" applyFill="1" applyProtection="1"/>
    <xf numFmtId="0" fontId="0" fillId="3" borderId="0" xfId="0" applyFill="1" applyBorder="1" applyAlignment="1" applyProtection="1">
      <alignment horizontal="right" vertical="center"/>
    </xf>
    <xf numFmtId="0" fontId="0" fillId="3" borderId="0" xfId="0" applyFill="1" applyBorder="1" applyAlignment="1" applyProtection="1">
      <alignment vertical="center"/>
    </xf>
    <xf numFmtId="44" fontId="0" fillId="3" borderId="0" xfId="1" applyFont="1" applyFill="1" applyBorder="1" applyProtection="1"/>
    <xf numFmtId="0" fontId="9" fillId="2" borderId="6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horizontal="right"/>
    </xf>
    <xf numFmtId="44" fontId="2" fillId="0" borderId="4" xfId="1" applyFont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0" fillId="2" borderId="2" xfId="0" applyFill="1" applyBorder="1" applyProtection="1"/>
    <xf numFmtId="0" fontId="0" fillId="2" borderId="0" xfId="0" applyFill="1" applyProtection="1"/>
    <xf numFmtId="164" fontId="0" fillId="2" borderId="4" xfId="1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right"/>
    </xf>
    <xf numFmtId="44" fontId="0" fillId="2" borderId="0" xfId="1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10" fontId="2" fillId="0" borderId="4" xfId="2" applyNumberFormat="1" applyFont="1" applyBorder="1" applyAlignment="1" applyProtection="1">
      <alignment horizontal="right" vertical="center"/>
    </xf>
    <xf numFmtId="44" fontId="2" fillId="2" borderId="4" xfId="1" applyFont="1" applyFill="1" applyBorder="1" applyAlignment="1" applyProtection="1">
      <alignment vertical="center"/>
    </xf>
    <xf numFmtId="44" fontId="0" fillId="0" borderId="4" xfId="1" applyFont="1" applyBorder="1" applyAlignment="1" applyProtection="1">
      <alignment vertical="center"/>
      <protection locked="0"/>
    </xf>
    <xf numFmtId="9" fontId="2" fillId="2" borderId="4" xfId="1" applyNumberFormat="1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/>
    </xf>
    <xf numFmtId="164" fontId="1" fillId="2" borderId="0" xfId="1" applyNumberFormat="1" applyFont="1" applyFill="1" applyBorder="1" applyAlignment="1" applyProtection="1">
      <alignment horizontal="center"/>
    </xf>
    <xf numFmtId="164" fontId="8" fillId="2" borderId="0" xfId="1" applyNumberFormat="1" applyFont="1" applyFill="1" applyBorder="1" applyAlignment="1" applyProtection="1">
      <alignment horizontal="center" vertical="top" wrapText="1"/>
    </xf>
    <xf numFmtId="9" fontId="8" fillId="2" borderId="0" xfId="2" applyNumberFormat="1" applyFont="1" applyFill="1" applyBorder="1" applyAlignment="1" applyProtection="1">
      <alignment horizontal="center" vertical="top" wrapText="1"/>
    </xf>
    <xf numFmtId="0" fontId="6" fillId="2" borderId="9" xfId="0" applyFont="1" applyFill="1" applyBorder="1" applyAlignment="1" applyProtection="1"/>
    <xf numFmtId="0" fontId="7" fillId="2" borderId="9" xfId="0" applyFont="1" applyFill="1" applyBorder="1" applyAlignment="1" applyProtection="1">
      <alignment vertical="center"/>
    </xf>
    <xf numFmtId="44" fontId="1" fillId="2" borderId="6" xfId="1" applyNumberFormat="1" applyFont="1" applyFill="1" applyBorder="1" applyAlignment="1" applyProtection="1">
      <alignment vertical="center"/>
    </xf>
    <xf numFmtId="165" fontId="1" fillId="2" borderId="6" xfId="2" applyNumberFormat="1" applyFont="1" applyFill="1" applyBorder="1" applyAlignment="1" applyProtection="1">
      <alignment vertical="center"/>
    </xf>
    <xf numFmtId="44" fontId="0" fillId="2" borderId="4" xfId="1" applyFont="1" applyFill="1" applyBorder="1" applyAlignment="1" applyProtection="1">
      <alignment vertical="center"/>
      <protection locked="0"/>
    </xf>
    <xf numFmtId="44" fontId="0" fillId="0" borderId="6" xfId="1" applyFont="1" applyBorder="1" applyAlignment="1" applyProtection="1">
      <alignment horizontal="right" vertical="center"/>
    </xf>
    <xf numFmtId="44" fontId="1" fillId="2" borderId="6" xfId="1" applyFont="1" applyFill="1" applyBorder="1" applyAlignment="1" applyProtection="1">
      <alignment horizontal="right" vertical="center"/>
    </xf>
    <xf numFmtId="0" fontId="7" fillId="5" borderId="8" xfId="0" applyFont="1" applyFill="1" applyBorder="1" applyAlignment="1" applyProtection="1">
      <alignment horizontal="center" vertical="center"/>
    </xf>
    <xf numFmtId="0" fontId="5" fillId="4" borderId="3" xfId="3" applyFont="1" applyFill="1" applyBorder="1" applyAlignment="1" applyProtection="1">
      <alignment horizontal="center"/>
    </xf>
    <xf numFmtId="0" fontId="5" fillId="4" borderId="4" xfId="3" applyFont="1" applyFill="1" applyBorder="1" applyAlignment="1" applyProtection="1">
      <alignment horizontal="center"/>
    </xf>
    <xf numFmtId="0" fontId="5" fillId="4" borderId="5" xfId="3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3" fontId="1" fillId="2" borderId="3" xfId="1" applyNumberFormat="1" applyFont="1" applyFill="1" applyBorder="1" applyAlignment="1" applyProtection="1">
      <alignment horizontal="right" vertical="center"/>
    </xf>
    <xf numFmtId="3" fontId="1" fillId="2" borderId="5" xfId="1" applyNumberFormat="1" applyFont="1" applyFill="1" applyBorder="1" applyAlignment="1" applyProtection="1">
      <alignment horizontal="right" vertical="center"/>
    </xf>
    <xf numFmtId="165" fontId="1" fillId="2" borderId="3" xfId="2" applyNumberFormat="1" applyFont="1" applyFill="1" applyBorder="1" applyAlignment="1" applyProtection="1">
      <alignment horizontal="right" vertical="center"/>
    </xf>
    <xf numFmtId="165" fontId="1" fillId="2" borderId="5" xfId="2" applyNumberFormat="1" applyFont="1" applyFill="1" applyBorder="1" applyAlignment="1" applyProtection="1">
      <alignment horizontal="right" vertical="center"/>
    </xf>
    <xf numFmtId="0" fontId="9" fillId="2" borderId="3" xfId="0" applyFont="1" applyFill="1" applyBorder="1" applyAlignment="1" applyProtection="1">
      <alignment horizontal="left" vertical="center"/>
    </xf>
    <xf numFmtId="0" fontId="9" fillId="2" borderId="4" xfId="0" applyFont="1" applyFill="1" applyBorder="1" applyAlignment="1" applyProtection="1">
      <alignment horizontal="left" vertical="center"/>
    </xf>
    <xf numFmtId="0" fontId="12" fillId="2" borderId="3" xfId="0" applyFont="1" applyFill="1" applyBorder="1" applyAlignment="1" applyProtection="1">
      <alignment horizontal="left" vertical="center"/>
    </xf>
    <xf numFmtId="0" fontId="12" fillId="2" borderId="4" xfId="0" applyFont="1" applyFill="1" applyBorder="1" applyAlignment="1" applyProtection="1">
      <alignment horizontal="left" vertical="center"/>
    </xf>
    <xf numFmtId="44" fontId="0" fillId="2" borderId="3" xfId="1" applyFont="1" applyFill="1" applyBorder="1" applyAlignment="1" applyProtection="1">
      <alignment horizontal="right" vertical="center"/>
    </xf>
    <xf numFmtId="44" fontId="0" fillId="2" borderId="5" xfId="1" applyFont="1" applyFill="1" applyBorder="1" applyAlignment="1" applyProtection="1">
      <alignment horizontal="right" vertical="center"/>
    </xf>
    <xf numFmtId="44" fontId="1" fillId="2" borderId="3" xfId="1" applyNumberFormat="1" applyFont="1" applyFill="1" applyBorder="1" applyAlignment="1" applyProtection="1">
      <alignment horizontal="right" vertical="center"/>
    </xf>
    <xf numFmtId="44" fontId="1" fillId="2" borderId="5" xfId="1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horizontal="right" vertical="center"/>
    </xf>
    <xf numFmtId="0" fontId="0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44" fontId="1" fillId="2" borderId="0" xfId="1" applyNumberFormat="1" applyFont="1" applyFill="1" applyBorder="1" applyAlignment="1" applyProtection="1">
      <alignment horizontal="right" vertical="center"/>
    </xf>
    <xf numFmtId="44" fontId="0" fillId="2" borderId="0" xfId="1" applyFont="1" applyFill="1" applyBorder="1" applyAlignment="1" applyProtection="1">
      <alignment horizontal="right" vertical="center"/>
    </xf>
    <xf numFmtId="3" fontId="1" fillId="2" borderId="0" xfId="1" applyNumberFormat="1" applyFont="1" applyFill="1" applyBorder="1" applyAlignment="1" applyProtection="1">
      <alignment horizontal="right" vertical="center"/>
    </xf>
    <xf numFmtId="9" fontId="1" fillId="2" borderId="0" xfId="2" applyNumberFormat="1" applyFont="1" applyFill="1" applyBorder="1" applyAlignment="1" applyProtection="1">
      <alignment horizontal="right" vertical="center"/>
    </xf>
    <xf numFmtId="9" fontId="1" fillId="2" borderId="3" xfId="2" applyNumberFormat="1" applyFont="1" applyFill="1" applyBorder="1" applyAlignment="1" applyProtection="1">
      <alignment horizontal="right" vertical="center"/>
    </xf>
    <xf numFmtId="9" fontId="1" fillId="2" borderId="5" xfId="2" applyNumberFormat="1" applyFont="1" applyFill="1" applyBorder="1" applyAlignment="1" applyProtection="1">
      <alignment horizontal="right" vertical="center"/>
    </xf>
    <xf numFmtId="0" fontId="6" fillId="5" borderId="3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vertical="center"/>
    </xf>
  </cellXfs>
  <cellStyles count="4">
    <cellStyle name="Moeda" xfId="1" builtinId="4"/>
    <cellStyle name="Normal" xfId="0" builtinId="0"/>
    <cellStyle name="Porcentagem" xfId="2" builtinId="5"/>
    <cellStyle name="Total" xfId="3" builtinId="25"/>
  </cellStyles>
  <dxfs count="6"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85724</xdr:rowOff>
    </xdr:from>
    <xdr:to>
      <xdr:col>7</xdr:col>
      <xdr:colOff>228600</xdr:colOff>
      <xdr:row>8</xdr:row>
      <xdr:rowOff>57149</xdr:rowOff>
    </xdr:to>
    <xdr:sp macro="" textlink="">
      <xdr:nvSpPr>
        <xdr:cNvPr id="2" name="Retângulo de cantos arredondados 1"/>
        <xdr:cNvSpPr/>
      </xdr:nvSpPr>
      <xdr:spPr>
        <a:xfrm>
          <a:off x="285750" y="1104899"/>
          <a:ext cx="5619750" cy="3714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/>
            <a:t>Inserir Informações:</a:t>
          </a:r>
        </a:p>
      </xdr:txBody>
    </xdr:sp>
    <xdr:clientData/>
  </xdr:twoCellAnchor>
  <xdr:twoCellAnchor>
    <xdr:from>
      <xdr:col>0</xdr:col>
      <xdr:colOff>295275</xdr:colOff>
      <xdr:row>26</xdr:row>
      <xdr:rowOff>95250</xdr:rowOff>
    </xdr:from>
    <xdr:to>
      <xdr:col>7</xdr:col>
      <xdr:colOff>228600</xdr:colOff>
      <xdr:row>28</xdr:row>
      <xdr:rowOff>76200</xdr:rowOff>
    </xdr:to>
    <xdr:sp macro="" textlink="">
      <xdr:nvSpPr>
        <xdr:cNvPr id="3" name="Retângulo de cantos arredondados 2"/>
        <xdr:cNvSpPr/>
      </xdr:nvSpPr>
      <xdr:spPr>
        <a:xfrm>
          <a:off x="295275" y="5781675"/>
          <a:ext cx="5610225" cy="3810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200" b="1"/>
            <a:t>Conferência</a:t>
          </a:r>
          <a:r>
            <a:rPr lang="pt-BR" sz="1200" b="1" baseline="0"/>
            <a:t> de Limite:</a:t>
          </a:r>
          <a:endParaRPr lang="pt-BR" sz="1200" b="1"/>
        </a:p>
      </xdr:txBody>
    </xdr:sp>
    <xdr:clientData/>
  </xdr:twoCellAnchor>
  <xdr:twoCellAnchor editAs="oneCell">
    <xdr:from>
      <xdr:col>2</xdr:col>
      <xdr:colOff>19049</xdr:colOff>
      <xdr:row>0</xdr:row>
      <xdr:rowOff>114300</xdr:rowOff>
    </xdr:from>
    <xdr:to>
      <xdr:col>6</xdr:col>
      <xdr:colOff>1266823</xdr:colOff>
      <xdr:row>3</xdr:row>
      <xdr:rowOff>114693</xdr:rowOff>
    </xdr:to>
    <xdr:pic>
      <xdr:nvPicPr>
        <xdr:cNvPr id="5" name="Imagem 4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4" y="114300"/>
          <a:ext cx="4267199" cy="571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AZ231"/>
  <sheetViews>
    <sheetView tabSelected="1" workbookViewId="0">
      <selection activeCell="G24" sqref="G24"/>
    </sheetView>
  </sheetViews>
  <sheetFormatPr defaultColWidth="0" defaultRowHeight="0" customHeight="1" zeroHeight="1"/>
  <cols>
    <col min="1" max="1" width="4.7109375" style="48" customWidth="1"/>
    <col min="2" max="4" width="9.140625" style="48" customWidth="1"/>
    <col min="5" max="5" width="13.42578125" style="48" customWidth="1"/>
    <col min="6" max="6" width="13.5703125" style="48" customWidth="1"/>
    <col min="7" max="7" width="26" style="48" customWidth="1"/>
    <col min="8" max="8" width="7.140625" style="48" customWidth="1"/>
    <col min="9" max="9" width="18.85546875" style="48" hidden="1" customWidth="1"/>
    <col min="10" max="10" width="16.85546875" style="48" hidden="1" customWidth="1"/>
    <col min="11" max="12" width="9.140625" style="48" hidden="1" customWidth="1"/>
    <col min="13" max="13" width="28.5703125" style="48" hidden="1" customWidth="1"/>
    <col min="14" max="14" width="5.140625" style="48" hidden="1" customWidth="1"/>
    <col min="15" max="15" width="62.140625" style="48" hidden="1" customWidth="1"/>
    <col min="16" max="16" width="19.5703125" style="48" hidden="1" customWidth="1"/>
    <col min="17" max="17" width="9.7109375" style="48" hidden="1" customWidth="1"/>
    <col min="18" max="18" width="4.7109375" style="48" hidden="1" customWidth="1"/>
    <col min="19" max="19" width="18" style="48" hidden="1" customWidth="1"/>
    <col min="20" max="20" width="12.85546875" style="48" hidden="1" customWidth="1"/>
    <col min="21" max="21" width="20.140625" style="48" hidden="1" customWidth="1"/>
    <col min="22" max="22" width="13.85546875" style="48" hidden="1" customWidth="1"/>
    <col min="23" max="44" width="9.140625" style="48" hidden="1" customWidth="1"/>
    <col min="45" max="45" width="5.42578125" style="48" hidden="1" customWidth="1"/>
    <col min="46" max="49" width="9.140625" style="48" hidden="1" customWidth="1"/>
    <col min="50" max="50" width="4.7109375" style="48" hidden="1" customWidth="1"/>
    <col min="51" max="16384" width="9.140625" style="48" hidden="1"/>
  </cols>
  <sheetData>
    <row r="1" spans="1:52" s="7" customFormat="1" ht="15" customHeight="1">
      <c r="A1" s="4"/>
      <c r="B1" s="4"/>
      <c r="C1" s="4"/>
      <c r="D1" s="4"/>
      <c r="E1" s="4"/>
      <c r="F1" s="4"/>
      <c r="G1" s="4"/>
      <c r="H1" s="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</row>
    <row r="2" spans="1:52" s="7" customFormat="1" ht="15" customHeight="1">
      <c r="A2" s="4"/>
      <c r="B2" s="4"/>
      <c r="C2" s="4"/>
      <c r="D2" s="4"/>
      <c r="E2" s="4"/>
      <c r="F2" s="4"/>
      <c r="G2" s="4"/>
      <c r="H2" s="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</row>
    <row r="3" spans="1:52" s="7" customFormat="1" ht="15" customHeight="1">
      <c r="A3" s="4"/>
      <c r="B3" s="4"/>
      <c r="C3" s="4"/>
      <c r="D3" s="4"/>
      <c r="E3" s="4"/>
      <c r="F3" s="4"/>
      <c r="G3" s="4"/>
      <c r="H3" s="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</row>
    <row r="4" spans="1:52" s="7" customFormat="1" ht="15" customHeight="1">
      <c r="A4" s="4"/>
      <c r="B4" s="4"/>
      <c r="C4" s="4"/>
      <c r="D4" s="4"/>
      <c r="E4" s="4"/>
      <c r="F4" s="4"/>
      <c r="G4" s="4"/>
      <c r="H4" s="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</row>
    <row r="5" spans="1:52" s="4" customFormat="1" ht="18.75">
      <c r="A5" s="50"/>
      <c r="B5" s="94" t="s">
        <v>50</v>
      </c>
      <c r="C5" s="94"/>
      <c r="D5" s="94"/>
      <c r="E5" s="94"/>
      <c r="F5" s="94"/>
      <c r="G5" s="94"/>
      <c r="H5" s="50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14"/>
      <c r="AZ5" s="14"/>
    </row>
    <row r="6" spans="1:52" s="7" customFormat="1" ht="15.75">
      <c r="A6" s="37"/>
      <c r="B6" s="95" t="s">
        <v>43</v>
      </c>
      <c r="C6" s="95"/>
      <c r="D6" s="95"/>
      <c r="E6" s="95"/>
      <c r="F6" s="95"/>
      <c r="G6" s="95"/>
      <c r="H6" s="37"/>
      <c r="I6" s="5"/>
      <c r="J6" s="5"/>
      <c r="K6" s="5"/>
      <c r="L6" s="5"/>
      <c r="M6" s="5"/>
      <c r="N6" s="5"/>
      <c r="O6" s="71" t="s">
        <v>0</v>
      </c>
      <c r="P6" s="72"/>
      <c r="Q6" s="73"/>
      <c r="R6" s="6"/>
      <c r="S6" s="74" t="s">
        <v>1</v>
      </c>
      <c r="T6" s="75"/>
      <c r="U6" s="76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14"/>
      <c r="AZ6" s="14"/>
    </row>
    <row r="7" spans="1:52" s="7" customFormat="1" ht="15.75">
      <c r="A7" s="8"/>
      <c r="B7" s="77" t="s">
        <v>6</v>
      </c>
      <c r="C7" s="77"/>
      <c r="D7" s="77"/>
      <c r="E7" s="77"/>
      <c r="F7" s="77"/>
      <c r="G7" s="77"/>
      <c r="H7" s="8"/>
      <c r="I7" s="5"/>
      <c r="J7" s="5"/>
      <c r="K7" s="5"/>
      <c r="L7" s="5"/>
      <c r="M7" s="5"/>
      <c r="N7" s="5"/>
      <c r="O7" s="12" t="s">
        <v>7</v>
      </c>
      <c r="P7" s="13">
        <f>G20</f>
        <v>0</v>
      </c>
      <c r="Q7" s="2">
        <v>1</v>
      </c>
      <c r="R7" s="14"/>
      <c r="S7" s="15" t="s">
        <v>8</v>
      </c>
      <c r="T7" s="15" t="s">
        <v>9</v>
      </c>
      <c r="U7" s="70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14"/>
      <c r="AZ7" s="14"/>
    </row>
    <row r="8" spans="1:52" s="7" customFormat="1" ht="15.75">
      <c r="A8" s="8"/>
      <c r="B8" s="77"/>
      <c r="C8" s="77"/>
      <c r="D8" s="77"/>
      <c r="E8" s="77"/>
      <c r="F8" s="77"/>
      <c r="G8" s="77"/>
      <c r="H8" s="8"/>
      <c r="I8" s="5"/>
      <c r="J8" s="5"/>
      <c r="K8" s="5"/>
      <c r="L8" s="5"/>
      <c r="M8" s="5"/>
      <c r="N8" s="5"/>
      <c r="O8" s="16" t="s">
        <v>10</v>
      </c>
      <c r="P8" s="17">
        <f>P7*Q8</f>
        <v>0</v>
      </c>
      <c r="Q8" s="2">
        <v>0.06</v>
      </c>
      <c r="R8" s="14"/>
      <c r="S8" s="18">
        <v>0</v>
      </c>
      <c r="T8" s="19">
        <v>100000</v>
      </c>
      <c r="U8" s="20">
        <v>7.0000000000000007E-2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14"/>
      <c r="AZ8" s="14"/>
    </row>
    <row r="9" spans="1:52" s="7" customFormat="1" ht="15">
      <c r="A9" s="3"/>
      <c r="B9" s="3"/>
      <c r="C9" s="3"/>
      <c r="D9" s="3"/>
      <c r="E9" s="3"/>
      <c r="F9" s="3"/>
      <c r="G9" s="3"/>
      <c r="H9" s="3"/>
      <c r="I9" s="14"/>
      <c r="J9" s="14"/>
      <c r="K9" s="14"/>
      <c r="L9" s="14"/>
      <c r="M9" s="14"/>
      <c r="N9" s="14"/>
      <c r="O9" s="16" t="s">
        <v>11</v>
      </c>
      <c r="P9" s="69">
        <f>G16</f>
        <v>0</v>
      </c>
      <c r="Q9" s="2" t="e">
        <f>P9/P7</f>
        <v>#DIV/0!</v>
      </c>
      <c r="R9" s="14"/>
      <c r="S9" s="18">
        <v>100001</v>
      </c>
      <c r="T9" s="19">
        <v>300000</v>
      </c>
      <c r="U9" s="20">
        <v>0.06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</row>
    <row r="10" spans="1:52" s="7" customFormat="1" ht="15">
      <c r="A10" s="3"/>
      <c r="B10" s="78" t="s">
        <v>12</v>
      </c>
      <c r="C10" s="78"/>
      <c r="D10" s="78"/>
      <c r="E10" s="78"/>
      <c r="F10" s="78"/>
      <c r="G10" s="57"/>
      <c r="H10" s="3"/>
      <c r="I10" s="21"/>
      <c r="J10" s="21"/>
      <c r="K10" s="21"/>
      <c r="L10" s="21"/>
      <c r="M10" s="22"/>
      <c r="N10" s="14"/>
      <c r="O10" s="16" t="s">
        <v>13</v>
      </c>
      <c r="P10" s="17">
        <f>P8-P9</f>
        <v>0</v>
      </c>
      <c r="Q10" s="2" t="e">
        <f>Q8-Q9</f>
        <v>#DIV/0!</v>
      </c>
      <c r="R10" s="14"/>
      <c r="S10" s="18">
        <v>300001</v>
      </c>
      <c r="T10" s="19">
        <v>500000</v>
      </c>
      <c r="U10" s="20">
        <v>0.05</v>
      </c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</row>
    <row r="11" spans="1:52" s="7" customFormat="1" ht="15">
      <c r="A11" s="23"/>
      <c r="B11" s="78"/>
      <c r="C11" s="78"/>
      <c r="D11" s="78"/>
      <c r="E11" s="78"/>
      <c r="F11" s="24"/>
      <c r="G11" s="40"/>
      <c r="H11" s="3"/>
      <c r="I11" s="25"/>
      <c r="J11" s="25"/>
      <c r="K11" s="25"/>
      <c r="L11" s="25"/>
      <c r="M11" s="26"/>
      <c r="N11" s="14"/>
      <c r="O11" s="14"/>
      <c r="P11" s="14"/>
      <c r="Q11" s="14"/>
      <c r="R11" s="14"/>
      <c r="S11" s="18">
        <v>500001</v>
      </c>
      <c r="T11" s="19">
        <v>3000000</v>
      </c>
      <c r="U11" s="20">
        <v>4.4999999999999998E-2</v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</row>
    <row r="12" spans="1:52" s="7" customFormat="1" ht="15">
      <c r="A12" s="3"/>
      <c r="B12" s="78" t="s">
        <v>14</v>
      </c>
      <c r="C12" s="78"/>
      <c r="D12" s="78"/>
      <c r="E12" s="78"/>
      <c r="F12" s="78"/>
      <c r="G12" s="49"/>
      <c r="H12" s="3"/>
      <c r="I12" s="21"/>
      <c r="J12" s="21"/>
      <c r="K12" s="21"/>
      <c r="L12" s="21"/>
      <c r="M12" s="22"/>
      <c r="N12" s="14"/>
      <c r="O12" s="71" t="s">
        <v>16</v>
      </c>
      <c r="P12" s="72"/>
      <c r="Q12" s="73"/>
      <c r="R12" s="14"/>
      <c r="S12" s="27">
        <v>3000001</v>
      </c>
      <c r="T12" s="1">
        <v>8000000</v>
      </c>
      <c r="U12" s="20">
        <v>0.04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</row>
    <row r="13" spans="1:52" s="7" customFormat="1" ht="15">
      <c r="A13" s="3"/>
      <c r="B13" s="78"/>
      <c r="C13" s="78"/>
      <c r="D13" s="78"/>
      <c r="E13" s="78"/>
      <c r="F13" s="28"/>
      <c r="G13" s="40"/>
      <c r="H13" s="3"/>
      <c r="I13" s="25"/>
      <c r="J13" s="25"/>
      <c r="K13" s="25"/>
      <c r="L13" s="25"/>
      <c r="M13" s="26"/>
      <c r="N13" s="14"/>
      <c r="O13" s="9" t="s">
        <v>2</v>
      </c>
      <c r="P13" s="10" t="s">
        <v>3</v>
      </c>
      <c r="Q13" s="11" t="s">
        <v>4</v>
      </c>
      <c r="R13" s="14"/>
      <c r="S13" s="27">
        <v>8000001</v>
      </c>
      <c r="T13" s="1"/>
      <c r="U13" s="20">
        <v>3.5000000000000003E-2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2" s="7" customFormat="1" ht="15">
      <c r="A14" s="3"/>
      <c r="B14" s="78" t="s">
        <v>17</v>
      </c>
      <c r="C14" s="93"/>
      <c r="D14" s="93"/>
      <c r="E14" s="93"/>
      <c r="F14" s="93"/>
      <c r="G14" s="57"/>
      <c r="H14" s="3"/>
      <c r="I14" s="21"/>
      <c r="J14" s="21"/>
      <c r="K14" s="21"/>
      <c r="L14" s="21"/>
      <c r="M14" s="29"/>
      <c r="N14" s="14"/>
      <c r="O14" s="12" t="s">
        <v>18</v>
      </c>
      <c r="P14" s="17">
        <f>G22</f>
        <v>0</v>
      </c>
      <c r="Q14" s="2">
        <v>1</v>
      </c>
      <c r="R14" s="14"/>
      <c r="S14" s="30"/>
      <c r="T14" s="31"/>
      <c r="U14" s="32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1:52" s="7" customFormat="1" ht="15.75">
      <c r="A15" s="3"/>
      <c r="B15" s="78"/>
      <c r="C15" s="78"/>
      <c r="D15" s="78"/>
      <c r="E15" s="78"/>
      <c r="F15" s="33"/>
      <c r="G15" s="40"/>
      <c r="H15" s="3"/>
      <c r="I15" s="21"/>
      <c r="J15" s="21"/>
      <c r="K15" s="21"/>
      <c r="L15" s="21"/>
      <c r="M15" s="29"/>
      <c r="N15" s="14"/>
      <c r="O15" s="16" t="s">
        <v>20</v>
      </c>
      <c r="P15" s="17">
        <f>P14*Q15</f>
        <v>0</v>
      </c>
      <c r="Q15" s="2">
        <v>0.7</v>
      </c>
      <c r="R15" s="14"/>
      <c r="S15" s="34" t="s">
        <v>21</v>
      </c>
      <c r="T15" s="87">
        <f>G14-G18</f>
        <v>0</v>
      </c>
      <c r="U15" s="88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2" s="7" customFormat="1" ht="15.75">
      <c r="A16" s="3"/>
      <c r="B16" s="78" t="s">
        <v>22</v>
      </c>
      <c r="C16" s="78"/>
      <c r="D16" s="78"/>
      <c r="E16" s="78"/>
      <c r="F16" s="78"/>
      <c r="G16" s="67"/>
      <c r="H16" s="3"/>
      <c r="I16" s="35"/>
      <c r="J16" s="35"/>
      <c r="K16" s="35"/>
      <c r="L16" s="35"/>
      <c r="M16" s="26"/>
      <c r="N16" s="14"/>
      <c r="O16" s="16" t="s">
        <v>23</v>
      </c>
      <c r="P16" s="69">
        <f>G16</f>
        <v>0</v>
      </c>
      <c r="Q16" s="2" t="e">
        <f>P16/P14</f>
        <v>#DIV/0!</v>
      </c>
      <c r="R16" s="14"/>
      <c r="S16" s="34" t="s">
        <v>24</v>
      </c>
      <c r="T16" s="79">
        <f>G12</f>
        <v>0</v>
      </c>
      <c r="U16" s="80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1:52" s="7" customFormat="1" ht="15.75">
      <c r="A17" s="3"/>
      <c r="B17" s="78"/>
      <c r="C17" s="78"/>
      <c r="D17" s="78"/>
      <c r="E17" s="78"/>
      <c r="F17" s="33"/>
      <c r="G17" s="40"/>
      <c r="H17" s="3"/>
      <c r="I17" s="21"/>
      <c r="J17" s="21"/>
      <c r="K17" s="21"/>
      <c r="L17" s="21"/>
      <c r="M17" s="29"/>
      <c r="N17" s="14"/>
      <c r="O17" s="16" t="s">
        <v>25</v>
      </c>
      <c r="P17" s="17">
        <f>P15-P16</f>
        <v>0</v>
      </c>
      <c r="Q17" s="2" t="e">
        <f>P17/P14</f>
        <v>#DIV/0!</v>
      </c>
      <c r="R17" s="14"/>
      <c r="S17" s="34" t="s">
        <v>26</v>
      </c>
      <c r="T17" s="81">
        <f>IF(T16&gt;S13,0.035,VLOOKUP(T16,S8:U13,3))</f>
        <v>7.0000000000000007E-2</v>
      </c>
      <c r="U17" s="82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1:52" s="7" customFormat="1" ht="15.75">
      <c r="A18" s="3"/>
      <c r="B18" s="78" t="s">
        <v>27</v>
      </c>
      <c r="C18" s="78"/>
      <c r="D18" s="78"/>
      <c r="E18" s="78"/>
      <c r="F18" s="78"/>
      <c r="G18" s="57"/>
      <c r="H18" s="3"/>
      <c r="I18" s="21"/>
      <c r="J18" s="21"/>
      <c r="K18" s="21"/>
      <c r="L18" s="21"/>
      <c r="M18" s="29"/>
      <c r="N18" s="14"/>
      <c r="O18" s="14"/>
      <c r="P18" s="14"/>
      <c r="Q18" s="14"/>
      <c r="R18" s="14"/>
      <c r="S18" s="34" t="s">
        <v>29</v>
      </c>
      <c r="T18" s="89">
        <f>T15*T17</f>
        <v>0</v>
      </c>
      <c r="U18" s="90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1:52" s="7" customFormat="1" ht="15.75">
      <c r="A19" s="3"/>
      <c r="B19" s="78"/>
      <c r="C19" s="78"/>
      <c r="D19" s="78"/>
      <c r="E19" s="78"/>
      <c r="F19" s="33"/>
      <c r="G19" s="40"/>
      <c r="H19" s="3"/>
      <c r="I19" s="21"/>
      <c r="J19" s="21"/>
      <c r="K19" s="21"/>
      <c r="L19" s="21"/>
      <c r="M19" s="26"/>
      <c r="N19" s="14"/>
      <c r="O19" s="71" t="s">
        <v>30</v>
      </c>
      <c r="P19" s="72"/>
      <c r="Q19" s="73"/>
      <c r="R19" s="14"/>
      <c r="S19" s="83" t="s">
        <v>46</v>
      </c>
      <c r="T19" s="84"/>
      <c r="U19" s="65">
        <f>T18-G16</f>
        <v>0</v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1:52" s="7" customFormat="1" ht="15">
      <c r="A20" s="3"/>
      <c r="B20" s="78" t="s">
        <v>48</v>
      </c>
      <c r="C20" s="78"/>
      <c r="D20" s="78"/>
      <c r="E20" s="78"/>
      <c r="F20" s="78"/>
      <c r="G20" s="57"/>
      <c r="H20" s="3"/>
      <c r="I20" s="21"/>
      <c r="J20" s="21"/>
      <c r="K20" s="21"/>
      <c r="L20" s="21"/>
      <c r="M20" s="29"/>
      <c r="N20" s="14"/>
      <c r="O20" s="9" t="s">
        <v>2</v>
      </c>
      <c r="P20" s="10" t="s">
        <v>3</v>
      </c>
      <c r="Q20" s="11" t="s">
        <v>4</v>
      </c>
      <c r="R20" s="14"/>
      <c r="S20" s="85" t="s">
        <v>47</v>
      </c>
      <c r="T20" s="86"/>
      <c r="U20" s="66" t="e">
        <f>U19/T15</f>
        <v>#DIV/0!</v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1:52" s="7" customFormat="1" ht="15" customHeight="1">
      <c r="A21" s="3"/>
      <c r="B21" s="78"/>
      <c r="C21" s="78"/>
      <c r="D21" s="78"/>
      <c r="E21" s="78"/>
      <c r="F21" s="33"/>
      <c r="G21" s="40"/>
      <c r="H21" s="3"/>
      <c r="I21" s="21"/>
      <c r="J21" s="21"/>
      <c r="K21" s="21"/>
      <c r="L21" s="21"/>
      <c r="M21" s="29"/>
      <c r="N21" s="14"/>
      <c r="O21" s="16" t="s">
        <v>33</v>
      </c>
      <c r="P21" s="68">
        <f>G20</f>
        <v>0</v>
      </c>
      <c r="Q21" s="2">
        <v>1</v>
      </c>
      <c r="R21" s="14"/>
      <c r="S21" s="63"/>
      <c r="T21" s="63"/>
      <c r="U21" s="6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</row>
    <row r="22" spans="1:52" s="7" customFormat="1" ht="15.75">
      <c r="A22" s="3"/>
      <c r="B22" s="78" t="s">
        <v>36</v>
      </c>
      <c r="C22" s="78"/>
      <c r="D22" s="78"/>
      <c r="E22" s="78"/>
      <c r="F22" s="78"/>
      <c r="G22" s="57"/>
      <c r="H22" s="8"/>
      <c r="I22" s="14"/>
      <c r="J22" s="14"/>
      <c r="K22" s="14"/>
      <c r="L22" s="14"/>
      <c r="M22" s="14"/>
      <c r="N22" s="14"/>
      <c r="O22" s="16" t="s">
        <v>34</v>
      </c>
      <c r="P22" s="17">
        <f>P21*Q22</f>
        <v>0</v>
      </c>
      <c r="Q22" s="2">
        <v>0.05</v>
      </c>
      <c r="R22" s="14"/>
      <c r="S22" s="74" t="s">
        <v>31</v>
      </c>
      <c r="T22" s="75"/>
      <c r="U22" s="76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6"/>
      <c r="AT22" s="6"/>
      <c r="AU22" s="6"/>
      <c r="AV22" s="6"/>
      <c r="AW22" s="6"/>
      <c r="AX22" s="14"/>
      <c r="AY22" s="14"/>
      <c r="AZ22" s="14"/>
    </row>
    <row r="23" spans="1:52" s="38" customFormat="1" ht="15.75">
      <c r="A23" s="3"/>
      <c r="B23" s="78"/>
      <c r="C23" s="78"/>
      <c r="D23" s="78"/>
      <c r="E23" s="78"/>
      <c r="F23" s="33"/>
      <c r="G23" s="37"/>
      <c r="H23" s="8"/>
      <c r="I23" s="14"/>
      <c r="J23" s="14"/>
      <c r="K23" s="14"/>
      <c r="L23" s="14"/>
      <c r="M23" s="14"/>
      <c r="N23" s="14"/>
      <c r="O23" s="16" t="s">
        <v>35</v>
      </c>
      <c r="P23" s="17">
        <f>G24</f>
        <v>0</v>
      </c>
      <c r="Q23" s="2" t="e">
        <f>P23/P21</f>
        <v>#DIV/0!</v>
      </c>
      <c r="R23" s="14"/>
      <c r="S23" s="102" t="s">
        <v>5</v>
      </c>
      <c r="T23" s="103"/>
      <c r="U23" s="104" t="s">
        <v>4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6"/>
      <c r="AT23" s="6"/>
      <c r="AU23" s="6"/>
      <c r="AV23" s="6"/>
      <c r="AW23" s="6"/>
      <c r="AX23" s="14"/>
      <c r="AY23" s="14"/>
      <c r="AZ23" s="14"/>
    </row>
    <row r="24" spans="1:52" s="7" customFormat="1" ht="15">
      <c r="A24" s="3"/>
      <c r="B24" s="78" t="s">
        <v>38</v>
      </c>
      <c r="C24" s="78"/>
      <c r="D24" s="78"/>
      <c r="E24" s="78"/>
      <c r="F24" s="78"/>
      <c r="G24" s="57"/>
      <c r="H24" s="3"/>
      <c r="I24" s="14"/>
      <c r="J24" s="14"/>
      <c r="K24" s="14"/>
      <c r="L24" s="14"/>
      <c r="M24" s="14"/>
      <c r="N24" s="14"/>
      <c r="O24" s="16" t="s">
        <v>37</v>
      </c>
      <c r="P24" s="17">
        <f>P22-P23</f>
        <v>0</v>
      </c>
      <c r="Q24" s="2" t="e">
        <f>P24/P21</f>
        <v>#DIV/0!</v>
      </c>
      <c r="R24" s="14"/>
      <c r="S24" s="15" t="s">
        <v>8</v>
      </c>
      <c r="T24" s="15" t="s">
        <v>9</v>
      </c>
      <c r="U24" s="105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1:52" s="7" customFormat="1" ht="15">
      <c r="A25" s="3"/>
      <c r="B25" s="39"/>
      <c r="C25" s="39"/>
      <c r="D25" s="39"/>
      <c r="E25" s="39"/>
      <c r="F25" s="33"/>
      <c r="G25" s="3"/>
      <c r="H25" s="3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8">
        <v>0</v>
      </c>
      <c r="T25" s="19">
        <v>10000</v>
      </c>
      <c r="U25" s="36">
        <v>0.2</v>
      </c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1:52" s="7" customFormat="1" ht="15">
      <c r="A26" s="3"/>
      <c r="B26" s="40"/>
      <c r="C26" s="40"/>
      <c r="D26" s="40"/>
      <c r="E26" s="40"/>
      <c r="F26" s="40"/>
      <c r="G26" s="41"/>
      <c r="H26" s="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8">
        <v>10001</v>
      </c>
      <c r="T26" s="19">
        <v>50000</v>
      </c>
      <c r="U26" s="36">
        <v>0.3</v>
      </c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</row>
    <row r="27" spans="1:52" s="7" customFormat="1" ht="15">
      <c r="A27" s="3"/>
      <c r="B27" s="3"/>
      <c r="C27" s="3"/>
      <c r="D27" s="3"/>
      <c r="E27" s="3"/>
      <c r="F27" s="3"/>
      <c r="G27" s="3"/>
      <c r="H27" s="3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8">
        <v>50001</v>
      </c>
      <c r="T27" s="19">
        <v>100000</v>
      </c>
      <c r="U27" s="36">
        <v>0.4</v>
      </c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</row>
    <row r="28" spans="1:52" s="7" customFormat="1" ht="15">
      <c r="A28" s="3"/>
      <c r="B28" s="3"/>
      <c r="C28" s="3"/>
      <c r="D28" s="3"/>
      <c r="E28" s="3"/>
      <c r="F28" s="3"/>
      <c r="G28" s="3"/>
      <c r="H28" s="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8">
        <v>100001</v>
      </c>
      <c r="T28" s="19">
        <v>300000</v>
      </c>
      <c r="U28" s="36">
        <v>0.5</v>
      </c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s="7" customFormat="1" ht="15">
      <c r="A29" s="3"/>
      <c r="B29" s="3"/>
      <c r="C29" s="3"/>
      <c r="D29" s="3"/>
      <c r="E29" s="3"/>
      <c r="F29" s="3"/>
      <c r="G29" s="3"/>
      <c r="H29" s="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7">
        <v>300001</v>
      </c>
      <c r="T29" s="1">
        <v>500000</v>
      </c>
      <c r="U29" s="36">
        <v>0.6</v>
      </c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</row>
    <row r="30" spans="1:52" s="7" customFormat="1" ht="15">
      <c r="A30" s="3"/>
      <c r="B30" s="91" t="s">
        <v>40</v>
      </c>
      <c r="C30" s="91"/>
      <c r="D30" s="91"/>
      <c r="E30" s="91"/>
      <c r="F30" s="91"/>
      <c r="G30" s="56">
        <f>T34</f>
        <v>0</v>
      </c>
      <c r="H30" s="3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7">
        <v>500001</v>
      </c>
      <c r="T30" s="1"/>
      <c r="U30" s="36">
        <v>0.75</v>
      </c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</row>
    <row r="31" spans="1:52" s="7" customFormat="1" ht="15.75">
      <c r="A31" s="3"/>
      <c r="B31" s="46"/>
      <c r="C31" s="91" t="s">
        <v>45</v>
      </c>
      <c r="D31" s="91"/>
      <c r="E31" s="91"/>
      <c r="F31" s="91"/>
      <c r="G31" s="58">
        <f>T33</f>
        <v>0.2</v>
      </c>
      <c r="H31" s="3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42" t="s">
        <v>39</v>
      </c>
      <c r="T31" s="87">
        <f>G10</f>
        <v>0</v>
      </c>
      <c r="U31" s="88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</row>
    <row r="32" spans="1:52" s="7" customFormat="1" ht="15.75">
      <c r="A32" s="3"/>
      <c r="B32" s="44"/>
      <c r="C32" s="44"/>
      <c r="D32" s="44"/>
      <c r="E32" s="44"/>
      <c r="F32" s="44"/>
      <c r="G32" s="54"/>
      <c r="H32" s="3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42" t="s">
        <v>24</v>
      </c>
      <c r="T32" s="79">
        <f>G12</f>
        <v>0</v>
      </c>
      <c r="U32" s="80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</row>
    <row r="33" spans="1:52" s="7" customFormat="1" ht="15.75">
      <c r="A33" s="3"/>
      <c r="B33" s="91" t="s">
        <v>15</v>
      </c>
      <c r="C33" s="91"/>
      <c r="D33" s="91"/>
      <c r="E33" s="91"/>
      <c r="F33" s="91"/>
      <c r="G33" s="56">
        <f>T18</f>
        <v>0</v>
      </c>
      <c r="H33" s="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42" t="s">
        <v>26</v>
      </c>
      <c r="T33" s="100">
        <f>IF(T32&gt;S30,0.75,VLOOKUP(T48,S25:U30,3))</f>
        <v>0.2</v>
      </c>
      <c r="U33" s="101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</row>
    <row r="34" spans="1:52" s="7" customFormat="1" ht="15.75">
      <c r="A34" s="3"/>
      <c r="B34" s="46"/>
      <c r="C34" s="91" t="s">
        <v>44</v>
      </c>
      <c r="D34" s="91"/>
      <c r="E34" s="91"/>
      <c r="F34" s="91"/>
      <c r="G34" s="45">
        <f>U19</f>
        <v>0</v>
      </c>
      <c r="H34" s="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42" t="s">
        <v>29</v>
      </c>
      <c r="T34" s="89">
        <f>T31*T33</f>
        <v>0</v>
      </c>
      <c r="U34" s="90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</row>
    <row r="35" spans="1:52" s="7" customFormat="1" ht="15">
      <c r="A35" s="3"/>
      <c r="B35" s="46"/>
      <c r="C35" s="91" t="s">
        <v>45</v>
      </c>
      <c r="D35" s="91"/>
      <c r="E35" s="91"/>
      <c r="F35" s="91"/>
      <c r="G35" s="55" t="e">
        <f>U20</f>
        <v>#DIV/0!</v>
      </c>
      <c r="H35" s="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</row>
    <row r="36" spans="1:52" s="7" customFormat="1" ht="15">
      <c r="A36" s="3"/>
      <c r="B36" s="44"/>
      <c r="C36" s="44"/>
      <c r="D36" s="44"/>
      <c r="E36" s="44"/>
      <c r="F36" s="44"/>
      <c r="G36" s="54"/>
      <c r="H36" s="3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06"/>
      <c r="T36" s="106"/>
      <c r="U36" s="106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</row>
    <row r="37" spans="1:52" s="7" customFormat="1" ht="15">
      <c r="A37" s="3"/>
      <c r="B37" s="91" t="s">
        <v>42</v>
      </c>
      <c r="C37" s="91"/>
      <c r="D37" s="91"/>
      <c r="E37" s="91"/>
      <c r="F37" s="91"/>
      <c r="G37" s="45">
        <f>P8</f>
        <v>0</v>
      </c>
      <c r="H37" s="3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07"/>
      <c r="T37" s="107"/>
      <c r="U37" s="108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</row>
    <row r="38" spans="1:52" s="7" customFormat="1" ht="15">
      <c r="A38" s="3"/>
      <c r="B38" s="91" t="s">
        <v>19</v>
      </c>
      <c r="C38" s="91"/>
      <c r="D38" s="91"/>
      <c r="E38" s="91"/>
      <c r="F38" s="91"/>
      <c r="G38" s="45">
        <f>P10</f>
        <v>0</v>
      </c>
      <c r="H38" s="3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59"/>
      <c r="T38" s="59"/>
      <c r="U38" s="108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</row>
    <row r="39" spans="1:52" s="7" customFormat="1" ht="15">
      <c r="A39" s="3"/>
      <c r="B39" s="46"/>
      <c r="C39" s="91" t="s">
        <v>45</v>
      </c>
      <c r="D39" s="91"/>
      <c r="E39" s="91"/>
      <c r="F39" s="91"/>
      <c r="G39" s="55" t="e">
        <f>Q10</f>
        <v>#DIV/0!</v>
      </c>
      <c r="H39" s="3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60"/>
      <c r="T39" s="61"/>
      <c r="U39" s="62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</row>
    <row r="40" spans="1:52" s="7" customFormat="1" ht="15">
      <c r="A40" s="3"/>
      <c r="B40" s="46"/>
      <c r="C40" s="46"/>
      <c r="D40" s="46"/>
      <c r="E40" s="46"/>
      <c r="F40" s="44"/>
      <c r="G40" s="54"/>
      <c r="H40" s="3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60"/>
      <c r="T40" s="61"/>
      <c r="U40" s="62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</row>
    <row r="41" spans="1:52" s="7" customFormat="1" ht="15">
      <c r="A41" s="3"/>
      <c r="B41" s="91" t="s">
        <v>49</v>
      </c>
      <c r="C41" s="91"/>
      <c r="D41" s="91"/>
      <c r="E41" s="91"/>
      <c r="F41" s="91"/>
      <c r="G41" s="45">
        <f>P15</f>
        <v>0</v>
      </c>
      <c r="H41" s="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60"/>
      <c r="T41" s="61"/>
      <c r="U41" s="62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</row>
    <row r="42" spans="1:52" s="7" customFormat="1" ht="15">
      <c r="A42" s="3"/>
      <c r="B42" s="91" t="s">
        <v>28</v>
      </c>
      <c r="C42" s="91"/>
      <c r="D42" s="91"/>
      <c r="E42" s="91"/>
      <c r="F42" s="91"/>
      <c r="G42" s="45">
        <f>P17</f>
        <v>0</v>
      </c>
      <c r="H42" s="3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60"/>
      <c r="T42" s="61"/>
      <c r="U42" s="62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</row>
    <row r="43" spans="1:52" s="7" customFormat="1" ht="15">
      <c r="A43" s="3"/>
      <c r="B43" s="46"/>
      <c r="C43" s="91" t="s">
        <v>45</v>
      </c>
      <c r="D43" s="91"/>
      <c r="E43" s="91"/>
      <c r="F43" s="91"/>
      <c r="G43" s="55" t="e">
        <f>Q17</f>
        <v>#DIV/0!</v>
      </c>
      <c r="H43" s="3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60"/>
      <c r="T43" s="61"/>
      <c r="U43" s="62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</row>
    <row r="44" spans="1:52" s="7" customFormat="1" ht="15">
      <c r="A44" s="3"/>
      <c r="B44" s="91"/>
      <c r="C44" s="91"/>
      <c r="D44" s="91"/>
      <c r="E44" s="91"/>
      <c r="F44" s="44"/>
      <c r="G44" s="54"/>
      <c r="H44" s="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60"/>
      <c r="T44" s="61"/>
      <c r="U44" s="62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</row>
    <row r="45" spans="1:52" s="7" customFormat="1" ht="15.75">
      <c r="A45" s="3"/>
      <c r="B45" s="91" t="s">
        <v>41</v>
      </c>
      <c r="C45" s="91"/>
      <c r="D45" s="91"/>
      <c r="E45" s="91"/>
      <c r="F45" s="91"/>
      <c r="G45" s="45">
        <f>P22</f>
        <v>0</v>
      </c>
      <c r="H45" s="3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43"/>
      <c r="T45" s="97"/>
      <c r="U45" s="97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</row>
    <row r="46" spans="1:52" s="7" customFormat="1" ht="15.75">
      <c r="A46" s="3"/>
      <c r="B46" s="91" t="s">
        <v>32</v>
      </c>
      <c r="C46" s="91"/>
      <c r="D46" s="91"/>
      <c r="E46" s="91"/>
      <c r="F46" s="91"/>
      <c r="G46" s="45">
        <f>P23</f>
        <v>0</v>
      </c>
      <c r="H46" s="3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43"/>
      <c r="T46" s="98"/>
      <c r="U46" s="98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</row>
    <row r="47" spans="1:52" s="7" customFormat="1" ht="15.75">
      <c r="A47" s="3"/>
      <c r="B47" s="46"/>
      <c r="C47" s="91" t="s">
        <v>45</v>
      </c>
      <c r="D47" s="91"/>
      <c r="E47" s="91"/>
      <c r="F47" s="91"/>
      <c r="G47" s="55" t="e">
        <f>Q24</f>
        <v>#DIV/0!</v>
      </c>
      <c r="H47" s="3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43"/>
      <c r="T47" s="99"/>
      <c r="U47" s="99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</row>
    <row r="48" spans="1:52" s="7" customFormat="1" ht="15.75">
      <c r="A48" s="3"/>
      <c r="B48" s="78"/>
      <c r="C48" s="78"/>
      <c r="D48" s="78"/>
      <c r="E48" s="78"/>
      <c r="F48" s="3"/>
      <c r="G48" s="3"/>
      <c r="H48" s="3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43"/>
      <c r="T48" s="96"/>
      <c r="U48" s="96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</row>
    <row r="49" spans="1:52" s="7" customFormat="1" ht="15">
      <c r="A49" s="3"/>
      <c r="B49" s="78"/>
      <c r="C49" s="78"/>
      <c r="D49" s="78"/>
      <c r="E49" s="78"/>
      <c r="F49" s="3"/>
      <c r="G49" s="3"/>
      <c r="H49" s="3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</row>
    <row r="50" spans="1:52" s="7" customFormat="1" ht="15" hidden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</row>
    <row r="51" spans="1:52" s="7" customFormat="1" ht="15" hidden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</row>
    <row r="52" spans="1:52" s="7" customFormat="1" ht="15" hidden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</row>
    <row r="53" spans="1:52" s="7" customFormat="1" ht="15" hidden="1">
      <c r="A53" s="47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</row>
    <row r="54" spans="1:52" s="7" customFormat="1" ht="15" hidden="1">
      <c r="A54" s="47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</row>
    <row r="55" spans="1:52" ht="15" hidden="1">
      <c r="A55" s="47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</row>
    <row r="56" spans="1:52" ht="15" hidden="1">
      <c r="A56" s="47"/>
      <c r="B56" s="51"/>
      <c r="C56" s="51"/>
      <c r="D56" s="51"/>
      <c r="E56" s="51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</row>
    <row r="57" spans="1:52" ht="15" hidden="1">
      <c r="A57" s="47"/>
      <c r="B57" s="92"/>
      <c r="C57" s="92"/>
      <c r="D57" s="92"/>
      <c r="E57" s="92"/>
      <c r="F57" s="52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</row>
    <row r="58" spans="1:52" ht="15" hidden="1">
      <c r="A58" s="47"/>
      <c r="B58" s="51"/>
      <c r="C58" s="51"/>
      <c r="D58" s="51"/>
      <c r="E58" s="51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</row>
    <row r="59" spans="1:52" ht="15" hidden="1">
      <c r="A59" s="47"/>
      <c r="B59" s="92"/>
      <c r="C59" s="92"/>
      <c r="D59" s="92"/>
      <c r="E59" s="92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</row>
    <row r="60" spans="1:52" ht="15" hidden="1">
      <c r="A60" s="47"/>
      <c r="B60" s="92"/>
      <c r="C60" s="92"/>
      <c r="D60" s="92"/>
      <c r="E60" s="92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</row>
    <row r="61" spans="1:52" ht="15" hidden="1">
      <c r="A61" s="47"/>
      <c r="B61" s="51"/>
      <c r="C61" s="51"/>
      <c r="D61" s="51"/>
      <c r="E61" s="51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</row>
    <row r="62" spans="1:52" ht="15" hidden="1">
      <c r="A62" s="47"/>
      <c r="B62" s="92"/>
      <c r="C62" s="92"/>
      <c r="D62" s="92"/>
      <c r="E62" s="92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</row>
    <row r="63" spans="1:52" ht="15" hidden="1">
      <c r="A63" s="47"/>
      <c r="B63" s="92"/>
      <c r="C63" s="92"/>
      <c r="D63" s="92"/>
      <c r="E63" s="92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</row>
    <row r="64" spans="1:52" ht="15" hidden="1">
      <c r="A64" s="47"/>
      <c r="B64" s="51"/>
      <c r="C64" s="51"/>
      <c r="D64" s="51"/>
      <c r="E64" s="51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</row>
    <row r="65" spans="1:52" ht="15" hidden="1">
      <c r="A65" s="47"/>
      <c r="B65" s="92"/>
      <c r="C65" s="92"/>
      <c r="D65" s="92"/>
      <c r="E65" s="92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</row>
    <row r="66" spans="1:52" ht="15" hidden="1">
      <c r="A66" s="47"/>
      <c r="B66" s="92"/>
      <c r="C66" s="92"/>
      <c r="D66" s="92"/>
      <c r="E66" s="92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</row>
    <row r="67" spans="1:52" ht="15" hidden="1">
      <c r="A67" s="4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</row>
    <row r="68" spans="1:52" ht="15" hidden="1">
      <c r="A68" s="47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</row>
    <row r="69" spans="1:52" ht="15" hidden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</row>
    <row r="70" spans="1:52" ht="15" hidden="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</row>
    <row r="71" spans="1:52" ht="15" hidden="1"/>
    <row r="72" spans="1:52" ht="15" hidden="1"/>
    <row r="73" spans="1:52" ht="15" hidden="1"/>
    <row r="74" spans="1:52" ht="15" hidden="1"/>
    <row r="75" spans="1:52" ht="15" hidden="1"/>
    <row r="76" spans="1:52" ht="15" hidden="1"/>
    <row r="77" spans="1:52" ht="15" hidden="1"/>
    <row r="78" spans="1:52" ht="15" hidden="1"/>
    <row r="79" spans="1:52" ht="15" hidden="1"/>
    <row r="80" spans="1:52" ht="15" hidden="1"/>
    <row r="81" ht="15" hidden="1"/>
    <row r="82" ht="15" hidden="1"/>
    <row r="83" ht="15" hidden="1"/>
    <row r="84" ht="15" hidden="1"/>
    <row r="85" ht="15" hidden="1"/>
    <row r="86" ht="15" hidden="1"/>
    <row r="87" ht="15" hidden="1"/>
    <row r="88" ht="15" hidden="1"/>
    <row r="89" ht="15" hidden="1"/>
    <row r="90" ht="15" hidden="1"/>
    <row r="91" ht="15" hidden="1"/>
    <row r="92" ht="15" hidden="1"/>
    <row r="93" ht="15" hidden="1"/>
    <row r="94" ht="15" hidden="1"/>
    <row r="95" ht="15" hidden="1"/>
    <row r="96" ht="15" hidden="1"/>
    <row r="97" ht="15" hidden="1"/>
    <row r="98" ht="15" hidden="1"/>
    <row r="99" ht="15" hidden="1"/>
    <row r="100" ht="15" hidden="1"/>
    <row r="101" ht="15" hidden="1"/>
    <row r="102" ht="15" hidden="1"/>
    <row r="103" ht="15" hidden="1"/>
    <row r="104" ht="15" hidden="1"/>
    <row r="105" ht="15" hidden="1"/>
    <row r="106" ht="15" hidden="1"/>
    <row r="107" ht="15" hidden="1"/>
    <row r="108" ht="15" hidden="1"/>
    <row r="109" ht="15" hidden="1"/>
    <row r="110" ht="15" hidden="1"/>
    <row r="111" ht="15" hidden="1"/>
    <row r="112" ht="15" hidden="1"/>
    <row r="113" ht="15" hidden="1"/>
    <row r="114" ht="15" hidden="1"/>
    <row r="115" ht="15" hidden="1"/>
    <row r="116" ht="15" hidden="1"/>
    <row r="117" ht="15" hidden="1"/>
    <row r="118" ht="15" hidden="1"/>
    <row r="119" ht="15" hidden="1"/>
    <row r="120" ht="15" hidden="1"/>
    <row r="121" ht="15" hidden="1"/>
    <row r="122" ht="15" hidden="1"/>
    <row r="123" ht="15" hidden="1"/>
    <row r="124" ht="15" hidden="1"/>
    <row r="125" ht="15" hidden="1"/>
    <row r="126" ht="15" hidden="1"/>
    <row r="127" ht="15" hidden="1"/>
    <row r="128" ht="15" hidden="1"/>
    <row r="129" ht="15" hidden="1"/>
    <row r="130" ht="15" hidden="1"/>
    <row r="131" ht="15" hidden="1"/>
    <row r="132" ht="15" hidden="1"/>
    <row r="133" ht="15" hidden="1"/>
    <row r="134" ht="15" hidden="1"/>
    <row r="135" ht="15" hidden="1"/>
    <row r="136" ht="15" hidden="1"/>
    <row r="137" ht="15" hidden="1"/>
    <row r="138" ht="15" hidden="1"/>
    <row r="139" ht="15" hidden="1"/>
    <row r="140" ht="15" hidden="1"/>
    <row r="141" ht="15" hidden="1"/>
    <row r="142" ht="15" hidden="1"/>
    <row r="143" ht="15" hidden="1"/>
    <row r="144" ht="15" hidden="1"/>
    <row r="145" ht="15" hidden="1"/>
    <row r="146" ht="15" hidden="1"/>
    <row r="147" ht="15" hidden="1"/>
    <row r="148" ht="15" hidden="1"/>
    <row r="149" ht="15" hidden="1"/>
    <row r="150" ht="15" hidden="1"/>
    <row r="151" ht="15" hidden="1"/>
    <row r="152" ht="15" hidden="1"/>
    <row r="153" ht="15" hidden="1"/>
    <row r="154" ht="15" hidden="1"/>
    <row r="155" ht="15" hidden="1"/>
    <row r="156" ht="15" hidden="1"/>
    <row r="157" ht="15" hidden="1"/>
    <row r="158" ht="15" hidden="1"/>
    <row r="159" ht="15" hidden="1"/>
    <row r="160" ht="15" hidden="1"/>
    <row r="161" ht="15" hidden="1"/>
    <row r="162" ht="15" hidden="1"/>
    <row r="163" ht="15" hidden="1"/>
    <row r="164" ht="15" hidden="1"/>
    <row r="165" ht="15" hidden="1"/>
    <row r="166" ht="15" hidden="1"/>
    <row r="167" ht="15" hidden="1"/>
    <row r="168" ht="15" hidden="1"/>
    <row r="169" ht="15" hidden="1"/>
    <row r="170" ht="15" hidden="1"/>
    <row r="171" ht="15" hidden="1"/>
    <row r="172" ht="15" hidden="1"/>
    <row r="173" ht="15" hidden="1"/>
    <row r="174" ht="15" hidden="1"/>
    <row r="175" ht="15" hidden="1"/>
    <row r="176" ht="15" hidden="1"/>
    <row r="177" ht="15" hidden="1"/>
    <row r="178" ht="15" hidden="1"/>
    <row r="179" ht="15" hidden="1"/>
    <row r="180" ht="15" hidden="1"/>
    <row r="181" ht="15" hidden="1"/>
    <row r="182" ht="15" hidden="1"/>
    <row r="183" ht="15" hidden="1"/>
    <row r="184" ht="15" hidden="1"/>
    <row r="185" ht="15" hidden="1"/>
    <row r="186" ht="15" hidden="1"/>
    <row r="187" ht="15" hidden="1"/>
    <row r="188" ht="15" hidden="1"/>
    <row r="189" ht="15" hidden="1"/>
    <row r="190" ht="15" hidden="1"/>
    <row r="191" ht="15" hidden="1"/>
    <row r="192" ht="15" hidden="1"/>
    <row r="193" ht="15" hidden="1"/>
    <row r="194" ht="15" hidden="1"/>
    <row r="195" ht="15" hidden="1"/>
    <row r="196" ht="15" hidden="1"/>
    <row r="197" ht="15" hidden="1"/>
    <row r="198" ht="15" hidden="1"/>
    <row r="199" ht="15" hidden="1"/>
    <row r="200" ht="15" hidden="1"/>
    <row r="201" ht="15" hidden="1"/>
    <row r="202" ht="15" hidden="1"/>
    <row r="203" ht="15" hidden="1"/>
    <row r="204" ht="15" hidden="1"/>
    <row r="205" ht="15" hidden="1"/>
    <row r="206" ht="15" hidden="1"/>
    <row r="207" ht="15" hidden="1"/>
    <row r="208" ht="15" hidden="1"/>
    <row r="209" ht="15" hidden="1"/>
    <row r="210" ht="15" hidden="1"/>
    <row r="211" ht="15" hidden="1"/>
    <row r="212" ht="15" hidden="1"/>
    <row r="213" ht="15" hidden="1"/>
    <row r="214" ht="15" hidden="1"/>
    <row r="215" ht="15" hidden="1"/>
    <row r="216" ht="15" hidden="1"/>
    <row r="217" ht="15" hidden="1"/>
    <row r="218" ht="15" hidden="1"/>
    <row r="219" ht="15" hidden="1"/>
    <row r="220" ht="15" hidden="1"/>
    <row r="221" ht="15" hidden="1"/>
    <row r="222" ht="15" hidden="1"/>
    <row r="223" ht="15" hidden="1"/>
    <row r="224" ht="15" hidden="1"/>
    <row r="225" ht="15" hidden="1"/>
    <row r="226" ht="15" hidden="1"/>
    <row r="227" ht="15" hidden="1"/>
    <row r="228" ht="15" hidden="1"/>
    <row r="229" ht="15" hidden="1"/>
    <row r="230" ht="15" hidden="1" customHeight="1"/>
    <row r="231" ht="15" hidden="1" customHeight="1"/>
  </sheetData>
  <sheetProtection password="D730" sheet="1" objects="1" scenarios="1"/>
  <mergeCells count="66">
    <mergeCell ref="S22:U22"/>
    <mergeCell ref="S23:T23"/>
    <mergeCell ref="U23:U24"/>
    <mergeCell ref="S36:U36"/>
    <mergeCell ref="S37:T37"/>
    <mergeCell ref="U37:U38"/>
    <mergeCell ref="T48:U48"/>
    <mergeCell ref="T31:U31"/>
    <mergeCell ref="T45:U45"/>
    <mergeCell ref="T46:U46"/>
    <mergeCell ref="T47:U47"/>
    <mergeCell ref="T33:U33"/>
    <mergeCell ref="T34:U34"/>
    <mergeCell ref="B5:G5"/>
    <mergeCell ref="B6:G6"/>
    <mergeCell ref="B10:F10"/>
    <mergeCell ref="B11:E11"/>
    <mergeCell ref="B12:F12"/>
    <mergeCell ref="B44:E44"/>
    <mergeCell ref="B66:E66"/>
    <mergeCell ref="T32:U32"/>
    <mergeCell ref="B57:E57"/>
    <mergeCell ref="B59:E59"/>
    <mergeCell ref="B60:E60"/>
    <mergeCell ref="B62:E62"/>
    <mergeCell ref="B63:E63"/>
    <mergeCell ref="B65:E65"/>
    <mergeCell ref="B49:E49"/>
    <mergeCell ref="B48:E48"/>
    <mergeCell ref="C47:F47"/>
    <mergeCell ref="B42:F42"/>
    <mergeCell ref="B45:F45"/>
    <mergeCell ref="B46:F46"/>
    <mergeCell ref="C43:F43"/>
    <mergeCell ref="B41:F41"/>
    <mergeCell ref="B22:F22"/>
    <mergeCell ref="B23:E23"/>
    <mergeCell ref="B24:F24"/>
    <mergeCell ref="B21:E21"/>
    <mergeCell ref="C34:F34"/>
    <mergeCell ref="C35:F35"/>
    <mergeCell ref="C39:F39"/>
    <mergeCell ref="C31:F31"/>
    <mergeCell ref="B30:F30"/>
    <mergeCell ref="B33:F33"/>
    <mergeCell ref="B37:F37"/>
    <mergeCell ref="B38:F38"/>
    <mergeCell ref="B17:E17"/>
    <mergeCell ref="T17:U17"/>
    <mergeCell ref="O19:Q19"/>
    <mergeCell ref="B20:F20"/>
    <mergeCell ref="S19:T19"/>
    <mergeCell ref="S20:T20"/>
    <mergeCell ref="B18:F18"/>
    <mergeCell ref="T18:U18"/>
    <mergeCell ref="B19:E19"/>
    <mergeCell ref="O6:Q6"/>
    <mergeCell ref="S6:U6"/>
    <mergeCell ref="B7:G8"/>
    <mergeCell ref="O12:Q12"/>
    <mergeCell ref="B16:F16"/>
    <mergeCell ref="T16:U16"/>
    <mergeCell ref="T15:U15"/>
    <mergeCell ref="B13:E13"/>
    <mergeCell ref="B14:F14"/>
    <mergeCell ref="B15:E15"/>
  </mergeCells>
  <conditionalFormatting sqref="M15">
    <cfRule type="expression" dxfId="5" priority="32">
      <formula>$M$15&gt;$M$14</formula>
    </cfRule>
    <cfRule type="expression" dxfId="4" priority="33">
      <formula>$M$15&lt;$M$14</formula>
    </cfRule>
  </conditionalFormatting>
  <conditionalFormatting sqref="M18">
    <cfRule type="expression" dxfId="3" priority="30">
      <formula>$M$18&lt;$M$17</formula>
    </cfRule>
    <cfRule type="expression" dxfId="2" priority="31">
      <formula>$M$18&gt;$M$17</formula>
    </cfRule>
  </conditionalFormatting>
  <conditionalFormatting sqref="M21">
    <cfRule type="expression" dxfId="1" priority="28">
      <formula>$M$21&lt;$M$20</formula>
    </cfRule>
    <cfRule type="expression" dxfId="0" priority="29">
      <formula>$M$21&gt;$M$20</formula>
    </cfRule>
  </conditionalFormatting>
  <pageMargins left="0.511811024" right="0.511811024" top="0.78740157499999996" bottom="0.32" header="0.31496062000000002" footer="0.2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Cálculo dos Limite das Despesas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leonardofortes</cp:lastModifiedBy>
  <cp:lastPrinted>2015-03-13T16:41:38Z</cp:lastPrinted>
  <dcterms:created xsi:type="dcterms:W3CDTF">2015-03-12T15:47:48Z</dcterms:created>
  <dcterms:modified xsi:type="dcterms:W3CDTF">2016-06-07T15:59:40Z</dcterms:modified>
</cp:coreProperties>
</file>